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9 Уточн. бюджет 01.08 із запозиченням\"/>
    </mc:Choice>
  </mc:AlternateContent>
  <xr:revisionPtr revIDLastSave="0" documentId="13_ncr:1_{A8EAEF6F-728A-4279-8F93-BF81B65081A0}" xr6:coauthVersionLast="38" xr6:coauthVersionMax="38" xr10:uidLastSave="{00000000-0000-0000-0000-000000000000}"/>
  <bookViews>
    <workbookView xWindow="0" yWindow="0" windowWidth="23040" windowHeight="9072" xr2:uid="{00000000-000D-0000-FFFF-FFFF00000000}"/>
  </bookViews>
  <sheets>
    <sheet name="сесія 01.08 №22-62" sheetId="1" r:id="rId1"/>
  </sheets>
  <definedNames>
    <definedName name="_xlnm.Print_Titles" localSheetId="0">'сесія 01.08 №22-62'!$54:$55</definedName>
    <definedName name="_xlnm.Print_Area" localSheetId="0">'сесія 01.08 №22-62'!$A$1:$E$108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E23" i="1" l="1"/>
  <c r="E81" i="1" l="1"/>
  <c r="E30" i="1" l="1"/>
  <c r="E96" i="1" l="1"/>
  <c r="E97" i="1"/>
  <c r="E86" i="1"/>
  <c r="E44" i="1"/>
  <c r="E51" i="1"/>
  <c r="E45" i="1"/>
  <c r="E88" i="1" l="1"/>
  <c r="E84" i="1"/>
  <c r="E32" i="1"/>
  <c r="E35" i="1"/>
  <c r="E99" i="1" l="1"/>
  <c r="E94" i="1"/>
  <c r="E93" i="1"/>
  <c r="E92" i="1"/>
  <c r="E91" i="1" s="1"/>
  <c r="E80" i="1"/>
  <c r="E75" i="1" s="1"/>
  <c r="E78" i="1"/>
  <c r="E76" i="1"/>
  <c r="E74" i="1"/>
  <c r="E73" i="1" s="1"/>
  <c r="E64" i="1" s="1"/>
  <c r="E71" i="1"/>
  <c r="E69" i="1"/>
  <c r="E67" i="1"/>
  <c r="E65" i="1"/>
  <c r="E62" i="1"/>
  <c r="E60" i="1"/>
  <c r="E58" i="1"/>
  <c r="E57" i="1"/>
  <c r="E42" i="1"/>
  <c r="E41" i="1"/>
  <c r="E40" i="1"/>
  <c r="E39" i="1"/>
  <c r="E37" i="1"/>
  <c r="E34" i="1"/>
  <c r="E33" i="1" s="1"/>
  <c r="E28" i="1"/>
  <c r="E26" i="1"/>
  <c r="E24" i="1"/>
  <c r="E22" i="1"/>
  <c r="E20" i="1"/>
  <c r="E18" i="1"/>
  <c r="E16" i="1"/>
  <c r="E50" i="1" l="1"/>
  <c r="E49" i="1"/>
  <c r="E103" i="1"/>
  <c r="E104" i="1"/>
  <c r="E102" i="1" l="1"/>
</calcChain>
</file>

<file path=xl/sharedStrings.xml><?xml version="1.0" encoding="utf-8"?>
<sst xmlns="http://schemas.openxmlformats.org/spreadsheetml/2006/main" count="141" uniqueCount="75">
  <si>
    <t>Додаток 4</t>
  </si>
  <si>
    <t>до рішення сільської ради</t>
  </si>
  <si>
    <t>Міжбюджетні трансферти на 2025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</si>
  <si>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</si>
  <si>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</si>
  <si>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</si>
  <si>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</si>
  <si>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</si>
  <si>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</si>
  <si>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</si>
  <si>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</si>
  <si>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</si>
  <si>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</si>
  <si>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</si>
  <si>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</si>
  <si>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</si>
  <si>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</si>
  <si>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</si>
  <si>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Інші субвенції з місцевого бюджету</t>
  </si>
  <si>
    <t xml:space="preserve">на пільгове медичне обслуговування осіб, які постраждали внаслідок Чорнобильської катастрофи </t>
  </si>
  <si>
    <t>0410000000</t>
  </si>
  <si>
    <t>Обласний бюджет Дніпропетровської  області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</si>
  <si>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</si>
  <si>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Коваль Неля Олександрівна та Коваль Василь Миколайович як нових вихованців та створення належних умов  для проживання, навчання, виховання дітей</t>
  </si>
  <si>
    <t>0455800000</t>
  </si>
  <si>
    <t>Бюджет Перещепинської міської ради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</si>
  <si>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Гудзяк Людмила Олександрівна та Гудзяк Олег Олександрович як нових вихованців та створення належних умов  для проживання, навчання, виховання дітей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</si>
  <si>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</si>
  <si>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</si>
  <si>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</si>
  <si>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</si>
  <si>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</si>
  <si>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</si>
  <si>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</si>
  <si>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</si>
  <si>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</si>
  <si>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</si>
  <si>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</si>
  <si>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</si>
  <si>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</si>
  <si>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"Самарівський районний трудовий архів"</t>
  </si>
  <si>
    <t>0431020000</t>
  </si>
  <si>
    <t>Районний бюджет Самарівського району</t>
  </si>
  <si>
    <t xml:space="preserve">на фінансову підтримку Новомосковського районного фізкультурно-спортивного товариства “Колос” </t>
  </si>
  <si>
    <t>на часткове забезпечення витрат Самарівської районної ради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</si>
  <si>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</si>
  <si>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</si>
  <si>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</si>
  <si>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Обласний бюджет Дніпропетровської області</t>
  </si>
  <si>
    <t xml:space="preserve">на виконання заходу 6.1 "Програми забезпечення  громадського порядку та громадської безпеки на території Дніпропетровської області на період до 2025 року" </t>
  </si>
  <si>
    <t xml:space="preserve">виконання заходів “Програми захисту прав дітей та розвитку сімейних форм виховання у Піщанській сільській територіальній громаді на 2021-2025 роки” 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</si>
  <si>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</si>
  <si>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</si>
  <si>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</si>
  <si>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</si>
  <si>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</si>
  <si>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</si>
  <si>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9900000000</t>
  </si>
  <si>
    <t xml:space="preserve">на виконання заходів “Комплексна Програма забезпечення громадського порядку та громадської безпеки Піщанської сільської ради на 2025 рік” </t>
  </si>
  <si>
    <t>ІІ. Трансферти із спеціального фонду бюджету</t>
  </si>
  <si>
    <t>на співфінансування на реалізацію публічного інвестиційного проекту на безперешкодний доступ до якісної освіти - шкільні автобуси</t>
  </si>
  <si>
    <t xml:space="preserve">на реалізацію заходів  "Програми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2025 – 2026 роки” </t>
  </si>
  <si>
    <t>на виконання доручень виборців депутатами обласної ради у 2025 році</t>
  </si>
  <si>
    <t xml:space="preserve">на виконання заходів “Програми надання фінансової підтримки військовій частині А 1615 Збройних сил України на 2025 рік” </t>
  </si>
  <si>
    <t xml:space="preserve">на виконання заходів “Програми підтримки органів виконавчої влади щодо впровадження державної політики у Самарівському районі на 2025-2026 роки” </t>
  </si>
  <si>
    <t>для придбання мобільних автоматизованих місць адміністратора Центру надання адміністративних послуг</t>
  </si>
  <si>
    <t xml:space="preserve">на виконання заходів “Програми надання фінансової підтримки військовій частині А 1302 Збройних сил України на 2025 рік” </t>
  </si>
  <si>
    <t xml:space="preserve">на виконання заходів “Програми територіальної оборони на 2025-2026 роки” 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</si>
  <si>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 війни, гарантії їх соціального захисту`, для осіб з інвалідністю I-II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11­14 частини другої статті 7 Закону України `Про статус ветеранів війни, гарантії їх соціального захисту`, та які потребують поліпшення житлових умов, за рахунок відповідної субвенції з державного бюджету</t>
  </si>
  <si>
    <t xml:space="preserve">на виконання заходів “Програми заходів національного спротиву Піщанської сільської територіальної громади на                                   2025 рік” </t>
  </si>
  <si>
    <t>від 01.08.2025 № 22-62/VIII</t>
  </si>
  <si>
    <t>Військова частина 3036 Національної гвардії України</t>
  </si>
  <si>
    <t>Військова частина 3054 Національної гвардії України</t>
  </si>
  <si>
    <t>Сільський голова</t>
  </si>
  <si>
    <t>Сергій ТИЩЕНКО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</si>
</sst>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i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indent="15"/>
    </xf>
    <xf numFmtId="3" fontId="4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3" fillId="0" borderId="1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right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right" vertical="center" wrapText="1"/>
    </xf>
    <xf numFmtId="0" fontId="12" fillId="0" borderId="0" xfId="0" applyFont="1"/>
    <xf numFmtId="4" fontId="13" fillId="0" borderId="8" xfId="0" applyNumberFormat="1" applyFont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indent="4"/>
    </xf>
    <xf numFmtId="0" fontId="15" fillId="2" borderId="0" xfId="0" applyFont="1" applyFill="1" applyAlignment="1">
      <alignment horizontal="left"/>
    </xf>
    <xf numFmtId="0" fontId="2" fillId="2" borderId="0" xfId="0" applyFont="1" applyFill="1"/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2" borderId="0" xfId="0" applyFont="1" applyFill="1"/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5" fillId="2" borderId="0" xfId="0" applyFont="1" applyFill="1" applyAlignment="1">
      <alignment horizontal="right"/>
    </xf>
    <xf numFmtId="0" fontId="11" fillId="2" borderId="2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17" fillId="0" borderId="2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2"/>
  <sheetViews>
    <sheetView tabSelected="1" view="pageBreakPreview" topLeftCell="A89" zoomScaleNormal="100" zoomScaleSheetLayoutView="100" workbookViewId="0">
      <selection activeCell="A112" sqref="A112:E112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19.33203125" style="4" customWidth="1"/>
    <col min="6" max="6" width="11.33203125" bestFit="1" customWidth="1"/>
  </cols>
  <sheetData>
    <row r="1" spans="1:5" ht="18" x14ac:dyDescent="0.35">
      <c r="A1" s="1"/>
      <c r="B1" s="2"/>
      <c r="D1" s="1" t="s">
        <v>0</v>
      </c>
      <c r="E1" s="3"/>
    </row>
    <row r="2" spans="1:5" ht="18" x14ac:dyDescent="0.35">
      <c r="A2" s="2"/>
      <c r="B2" s="2"/>
      <c r="D2" s="1" t="s">
        <v>1</v>
      </c>
      <c r="E2" s="3"/>
    </row>
    <row r="3" spans="1:5" ht="18" x14ac:dyDescent="0.35">
      <c r="A3" s="2"/>
      <c r="B3" s="2"/>
      <c r="D3" s="58" t="s">
        <v>70</v>
      </c>
      <c r="E3" s="3"/>
    </row>
    <row r="4" spans="1:5" ht="18" x14ac:dyDescent="0.3">
      <c r="A4" s="2"/>
      <c r="B4" s="2"/>
    </row>
    <row r="5" spans="1:5" ht="28.2" customHeight="1" x14ac:dyDescent="0.3">
      <c r="A5" s="5"/>
      <c r="B5" s="5"/>
    </row>
    <row r="6" spans="1:5" ht="31.95" customHeight="1" x14ac:dyDescent="0.3">
      <c r="A6" s="64" t="s">
        <v>2</v>
      </c>
      <c r="B6" s="64"/>
      <c r="C6" s="64"/>
      <c r="D6" s="64"/>
      <c r="E6" s="64"/>
    </row>
    <row r="7" spans="1:5" ht="18" x14ac:dyDescent="0.3">
      <c r="A7" s="65" t="s">
        <v>3</v>
      </c>
      <c r="B7" s="65"/>
      <c r="C7" s="65"/>
      <c r="D7" s="65"/>
      <c r="E7" s="65"/>
    </row>
    <row r="8" spans="1:5" ht="15.6" x14ac:dyDescent="0.3">
      <c r="A8" s="66" t="s">
        <v>4</v>
      </c>
      <c r="B8" s="66"/>
      <c r="C8" s="66"/>
      <c r="D8" s="66"/>
      <c r="E8" s="66"/>
    </row>
    <row r="9" spans="1:5" x14ac:dyDescent="0.3">
      <c r="A9" s="6"/>
      <c r="B9" s="6"/>
    </row>
    <row r="10" spans="1:5" ht="17.399999999999999" x14ac:dyDescent="0.3">
      <c r="A10" s="64" t="s">
        <v>5</v>
      </c>
      <c r="B10" s="64"/>
      <c r="C10" s="64"/>
      <c r="D10" s="64"/>
      <c r="E10" s="64"/>
    </row>
    <row r="11" spans="1:5" ht="8.25" customHeight="1" x14ac:dyDescent="0.3">
      <c r="A11" s="7"/>
      <c r="B11" s="7"/>
    </row>
    <row r="12" spans="1:5" ht="16.2" thickBot="1" x14ac:dyDescent="0.35">
      <c r="A12" s="8"/>
      <c r="B12" s="8"/>
      <c r="C12" s="8"/>
      <c r="D12" s="8"/>
      <c r="E12" s="9" t="s">
        <v>6</v>
      </c>
    </row>
    <row r="13" spans="1:5" ht="51.75" customHeight="1" thickBot="1" x14ac:dyDescent="0.35">
      <c r="A13" s="10" t="s">
        <v>7</v>
      </c>
      <c r="B13" s="67" t="s">
        <v>8</v>
      </c>
      <c r="C13" s="68"/>
      <c r="D13" s="69"/>
      <c r="E13" s="11" t="s">
        <v>9</v>
      </c>
    </row>
    <row r="14" spans="1:5" ht="21.75" customHeight="1" thickBot="1" x14ac:dyDescent="0.35">
      <c r="A14" s="10">
        <v>1</v>
      </c>
      <c r="B14" s="67">
        <v>2</v>
      </c>
      <c r="C14" s="68"/>
      <c r="D14" s="69"/>
      <c r="E14" s="11">
        <v>3</v>
      </c>
    </row>
    <row r="15" spans="1:5" s="12" customFormat="1" ht="27" customHeight="1" thickBot="1" x14ac:dyDescent="0.35">
      <c r="A15" s="70" t="s">
        <v>10</v>
      </c>
      <c r="B15" s="71"/>
      <c r="C15" s="71"/>
      <c r="D15" s="71"/>
      <c r="E15" s="72"/>
    </row>
    <row r="16" spans="1:5" s="12" customFormat="1" ht="35.25" hidden="1" customHeight="1" x14ac:dyDescent="0.3">
      <c r="A16" s="13">
        <v>41020100</v>
      </c>
      <c r="B16" s="61" t="s">
        <v>11</v>
      </c>
      <c r="C16" s="62"/>
      <c r="D16" s="63"/>
      <c r="E16" s="14">
        <f>E17</f>
        <v>0</v>
      </c>
    </row>
    <row r="17" spans="1:5" ht="33" hidden="1" customHeight="1" x14ac:dyDescent="0.3">
      <c r="A17" s="15">
        <v>99000000000</v>
      </c>
      <c r="B17" s="73" t="s">
        <v>12</v>
      </c>
      <c r="C17" s="59"/>
      <c r="D17" s="60"/>
      <c r="E17" s="16"/>
    </row>
    <row r="18" spans="1:5" s="12" customFormat="1" ht="37.5" hidden="1" customHeight="1" x14ac:dyDescent="0.3">
      <c r="A18" s="13">
        <v>41033900</v>
      </c>
      <c r="B18" s="61" t="s">
        <v>13</v>
      </c>
      <c r="C18" s="62"/>
      <c r="D18" s="63"/>
      <c r="E18" s="14">
        <f>E19</f>
        <v>0</v>
      </c>
    </row>
    <row r="19" spans="1:5" ht="37.5" hidden="1" customHeight="1" x14ac:dyDescent="0.3">
      <c r="A19" s="15">
        <v>99000000000</v>
      </c>
      <c r="B19" s="73" t="s">
        <v>12</v>
      </c>
      <c r="C19" s="59"/>
      <c r="D19" s="60"/>
      <c r="E19" s="16"/>
    </row>
    <row r="20" spans="1:5" s="12" customFormat="1" ht="36.6" hidden="1" customHeight="1" x14ac:dyDescent="0.3">
      <c r="A20" s="13">
        <v>41033300</v>
      </c>
      <c r="B20" s="61" t="s">
        <v>14</v>
      </c>
      <c r="C20" s="62"/>
      <c r="D20" s="63"/>
      <c r="E20" s="14">
        <f>E21</f>
        <v>0</v>
      </c>
    </row>
    <row r="21" spans="1:5" ht="28.95" hidden="1" customHeight="1" x14ac:dyDescent="0.3">
      <c r="A21" s="15">
        <v>9900000000</v>
      </c>
      <c r="B21" s="73" t="s">
        <v>12</v>
      </c>
      <c r="C21" s="59"/>
      <c r="D21" s="60"/>
      <c r="E21" s="16">
        <v>0</v>
      </c>
    </row>
    <row r="22" spans="1:5" ht="37.950000000000003" customHeight="1" thickBot="1" x14ac:dyDescent="0.35">
      <c r="A22" s="13">
        <v>41033900</v>
      </c>
      <c r="B22" s="61" t="s">
        <v>13</v>
      </c>
      <c r="C22" s="62"/>
      <c r="D22" s="63"/>
      <c r="E22" s="17">
        <f>E23</f>
        <v>54253400</v>
      </c>
    </row>
    <row r="23" spans="1:5" ht="28.95" customHeight="1" thickBot="1" x14ac:dyDescent="0.35">
      <c r="A23" s="15">
        <v>9900000000</v>
      </c>
      <c r="B23" s="73" t="s">
        <v>12</v>
      </c>
      <c r="C23" s="59"/>
      <c r="D23" s="60"/>
      <c r="E23" s="18">
        <f>36196200+18057200</f>
        <v>54253400</v>
      </c>
    </row>
    <row r="24" spans="1:5" ht="54" customHeight="1" thickBot="1" x14ac:dyDescent="0.35">
      <c r="A24" s="13">
        <v>41035400</v>
      </c>
      <c r="B24" s="61" t="s">
        <v>15</v>
      </c>
      <c r="C24" s="62"/>
      <c r="D24" s="63"/>
      <c r="E24" s="17">
        <f>E25</f>
        <v>161400</v>
      </c>
    </row>
    <row r="25" spans="1:5" ht="28.95" customHeight="1" thickBot="1" x14ac:dyDescent="0.35">
      <c r="A25" s="15">
        <v>9900000000</v>
      </c>
      <c r="B25" s="73" t="s">
        <v>12</v>
      </c>
      <c r="C25" s="59"/>
      <c r="D25" s="60"/>
      <c r="E25" s="18">
        <v>161400</v>
      </c>
    </row>
    <row r="26" spans="1:5" ht="67.95" customHeight="1" thickBot="1" x14ac:dyDescent="0.35">
      <c r="A26" s="13">
        <v>41036000</v>
      </c>
      <c r="B26" s="61" t="s">
        <v>16</v>
      </c>
      <c r="C26" s="62"/>
      <c r="D26" s="63"/>
      <c r="E26" s="17">
        <f>E27</f>
        <v>760800</v>
      </c>
    </row>
    <row r="27" spans="1:5" ht="28.95" customHeight="1" thickBot="1" x14ac:dyDescent="0.35">
      <c r="A27" s="15">
        <v>9900000000</v>
      </c>
      <c r="B27" s="73" t="s">
        <v>12</v>
      </c>
      <c r="C27" s="59"/>
      <c r="D27" s="60"/>
      <c r="E27" s="18">
        <v>760800</v>
      </c>
    </row>
    <row r="28" spans="1:5" ht="54" customHeight="1" thickBot="1" x14ac:dyDescent="0.35">
      <c r="A28" s="13">
        <v>41036300</v>
      </c>
      <c r="B28" s="61" t="s">
        <v>17</v>
      </c>
      <c r="C28" s="62"/>
      <c r="D28" s="63"/>
      <c r="E28" s="17">
        <f>E29</f>
        <v>2232800</v>
      </c>
    </row>
    <row r="29" spans="1:5" ht="28.95" customHeight="1" thickBot="1" x14ac:dyDescent="0.35">
      <c r="A29" s="15">
        <v>9900000000</v>
      </c>
      <c r="B29" s="73" t="s">
        <v>12</v>
      </c>
      <c r="C29" s="59"/>
      <c r="D29" s="60"/>
      <c r="E29" s="18">
        <v>2232800</v>
      </c>
    </row>
    <row r="30" spans="1:5" ht="216" customHeight="1" thickBot="1" x14ac:dyDescent="0.35">
      <c r="A30" s="13">
        <v>41050200</v>
      </c>
      <c r="B30" s="77" t="s">
        <v>68</v>
      </c>
      <c r="C30" s="78"/>
      <c r="D30" s="79"/>
      <c r="E30" s="17">
        <f>E31</f>
        <v>3934118.37</v>
      </c>
    </row>
    <row r="31" spans="1:5" ht="28.95" customHeight="1" thickBot="1" x14ac:dyDescent="0.35">
      <c r="A31" s="20" t="s">
        <v>20</v>
      </c>
      <c r="B31" s="59" t="s">
        <v>21</v>
      </c>
      <c r="C31" s="59"/>
      <c r="D31" s="60"/>
      <c r="E31" s="18">
        <v>3934118.37</v>
      </c>
    </row>
    <row r="32" spans="1:5" s="12" customFormat="1" ht="28.95" customHeight="1" thickBot="1" x14ac:dyDescent="0.35">
      <c r="A32" s="13">
        <v>41053900</v>
      </c>
      <c r="B32" s="61" t="s">
        <v>18</v>
      </c>
      <c r="C32" s="62"/>
      <c r="D32" s="63"/>
      <c r="E32" s="17">
        <f>E33+E35</f>
        <v>803552</v>
      </c>
    </row>
    <row r="33" spans="1:5" s="12" customFormat="1" ht="52.95" customHeight="1" thickBot="1" x14ac:dyDescent="0.35">
      <c r="A33" s="19"/>
      <c r="B33" s="74" t="s">
        <v>19</v>
      </c>
      <c r="C33" s="75"/>
      <c r="D33" s="76"/>
      <c r="E33" s="17">
        <f>E34</f>
        <v>27690</v>
      </c>
    </row>
    <row r="34" spans="1:5" ht="28.95" customHeight="1" thickBot="1" x14ac:dyDescent="0.35">
      <c r="A34" s="20" t="s">
        <v>20</v>
      </c>
      <c r="B34" s="59" t="s">
        <v>21</v>
      </c>
      <c r="C34" s="59"/>
      <c r="D34" s="60"/>
      <c r="E34" s="21">
        <f>22282+5408</f>
        <v>27690</v>
      </c>
    </row>
    <row r="35" spans="1:5" ht="33" customHeight="1" thickBot="1" x14ac:dyDescent="0.35">
      <c r="A35" s="19"/>
      <c r="B35" s="74" t="s">
        <v>62</v>
      </c>
      <c r="C35" s="75"/>
      <c r="D35" s="76"/>
      <c r="E35" s="17">
        <f>E36</f>
        <v>775862</v>
      </c>
    </row>
    <row r="36" spans="1:5" ht="28.95" customHeight="1" thickBot="1" x14ac:dyDescent="0.35">
      <c r="A36" s="20" t="s">
        <v>20</v>
      </c>
      <c r="B36" s="59" t="s">
        <v>21</v>
      </c>
      <c r="C36" s="59"/>
      <c r="D36" s="60"/>
      <c r="E36" s="21">
        <v>775862</v>
      </c>
    </row>
    <row r="37" spans="1:5" s="12" customFormat="1" ht="84.6" customHeight="1" thickBot="1" x14ac:dyDescent="0.35">
      <c r="A37" s="13">
        <v>41059300</v>
      </c>
      <c r="B37" s="61" t="s">
        <v>22</v>
      </c>
      <c r="C37" s="62"/>
      <c r="D37" s="63"/>
      <c r="E37" s="17">
        <f>E38</f>
        <v>276435</v>
      </c>
    </row>
    <row r="38" spans="1:5" ht="28.95" customHeight="1" thickBot="1" x14ac:dyDescent="0.35">
      <c r="A38" s="20" t="s">
        <v>20</v>
      </c>
      <c r="B38" s="59" t="s">
        <v>21</v>
      </c>
      <c r="C38" s="59"/>
      <c r="D38" s="60"/>
      <c r="E38" s="21">
        <f>153575+122860</f>
        <v>276435</v>
      </c>
    </row>
    <row r="39" spans="1:5" ht="94.2" hidden="1" customHeight="1" x14ac:dyDescent="0.3">
      <c r="A39" s="22"/>
      <c r="B39" s="75" t="s">
        <v>23</v>
      </c>
      <c r="C39" s="75"/>
      <c r="D39" s="76"/>
      <c r="E39" s="23">
        <f>E40</f>
        <v>0</v>
      </c>
    </row>
    <row r="40" spans="1:5" ht="28.95" hidden="1" customHeight="1" x14ac:dyDescent="0.3">
      <c r="A40" s="20" t="s">
        <v>24</v>
      </c>
      <c r="B40" s="59" t="s">
        <v>25</v>
      </c>
      <c r="C40" s="59"/>
      <c r="D40" s="60"/>
      <c r="E40" s="24">
        <f>73000-73000</f>
        <v>0</v>
      </c>
    </row>
    <row r="41" spans="1:5" ht="97.95" hidden="1" customHeight="1" x14ac:dyDescent="0.3">
      <c r="A41" s="22"/>
      <c r="B41" s="75" t="s">
        <v>26</v>
      </c>
      <c r="C41" s="75"/>
      <c r="D41" s="76"/>
      <c r="E41" s="25">
        <f>E42</f>
        <v>0</v>
      </c>
    </row>
    <row r="42" spans="1:5" ht="28.95" hidden="1" customHeight="1" x14ac:dyDescent="0.3">
      <c r="A42" s="20" t="s">
        <v>24</v>
      </c>
      <c r="B42" s="59" t="s">
        <v>25</v>
      </c>
      <c r="C42" s="59"/>
      <c r="D42" s="60"/>
      <c r="E42" s="26">
        <f>57000-57000</f>
        <v>0</v>
      </c>
    </row>
    <row r="43" spans="1:5" s="12" customFormat="1" ht="24" customHeight="1" thickBot="1" x14ac:dyDescent="0.35">
      <c r="A43" s="83" t="s">
        <v>27</v>
      </c>
      <c r="B43" s="84"/>
      <c r="C43" s="84"/>
      <c r="D43" s="84"/>
      <c r="E43" s="85"/>
    </row>
    <row r="44" spans="1:5" s="12" customFormat="1" ht="18.600000000000001" customHeight="1" thickBot="1" x14ac:dyDescent="0.35">
      <c r="A44" s="13">
        <v>41053900</v>
      </c>
      <c r="B44" s="61" t="s">
        <v>18</v>
      </c>
      <c r="C44" s="62"/>
      <c r="D44" s="63"/>
      <c r="E44" s="17">
        <f>E45</f>
        <v>50000</v>
      </c>
    </row>
    <row r="45" spans="1:5" s="12" customFormat="1" ht="52.95" customHeight="1" thickBot="1" x14ac:dyDescent="0.35">
      <c r="A45" s="19"/>
      <c r="B45" s="74" t="s">
        <v>65</v>
      </c>
      <c r="C45" s="75"/>
      <c r="D45" s="76"/>
      <c r="E45" s="17">
        <f>E46</f>
        <v>50000</v>
      </c>
    </row>
    <row r="46" spans="1:5" ht="28.95" customHeight="1" thickBot="1" x14ac:dyDescent="0.35">
      <c r="A46" s="20" t="s">
        <v>20</v>
      </c>
      <c r="B46" s="59" t="s">
        <v>21</v>
      </c>
      <c r="C46" s="59"/>
      <c r="D46" s="60"/>
      <c r="E46" s="21">
        <v>50000</v>
      </c>
    </row>
    <row r="47" spans="1:5" s="12" customFormat="1" ht="18.600000000000001" customHeight="1" thickBot="1" x14ac:dyDescent="0.35">
      <c r="A47" s="13"/>
      <c r="B47" s="54"/>
      <c r="C47" s="56"/>
      <c r="D47" s="55"/>
      <c r="E47" s="25"/>
    </row>
    <row r="48" spans="1:5" ht="12" customHeight="1" thickBot="1" x14ac:dyDescent="0.35">
      <c r="A48" s="27"/>
      <c r="B48" s="80"/>
      <c r="C48" s="81"/>
      <c r="D48" s="82"/>
      <c r="E48" s="28"/>
    </row>
    <row r="49" spans="1:6" s="12" customFormat="1" ht="21.6" customHeight="1" thickBot="1" x14ac:dyDescent="0.35">
      <c r="A49" s="13" t="s">
        <v>28</v>
      </c>
      <c r="B49" s="70" t="s">
        <v>29</v>
      </c>
      <c r="C49" s="71"/>
      <c r="D49" s="72"/>
      <c r="E49" s="17">
        <f>SUM(E50:E51)</f>
        <v>62472505.369999997</v>
      </c>
      <c r="F49" s="29"/>
    </row>
    <row r="50" spans="1:6" ht="19.95" customHeight="1" thickBot="1" x14ac:dyDescent="0.35">
      <c r="A50" s="15" t="s">
        <v>28</v>
      </c>
      <c r="B50" s="80" t="s">
        <v>30</v>
      </c>
      <c r="C50" s="81"/>
      <c r="D50" s="82"/>
      <c r="E50" s="30">
        <f>E22+E37+E24+E28+E26+E32+E30</f>
        <v>62422505.369999997</v>
      </c>
      <c r="F50" s="29"/>
    </row>
    <row r="51" spans="1:6" ht="20.399999999999999" customHeight="1" thickBot="1" x14ac:dyDescent="0.35">
      <c r="A51" s="15" t="s">
        <v>28</v>
      </c>
      <c r="B51" s="80" t="s">
        <v>31</v>
      </c>
      <c r="C51" s="81"/>
      <c r="D51" s="82"/>
      <c r="E51" s="31">
        <f>E44</f>
        <v>50000</v>
      </c>
      <c r="F51" s="29"/>
    </row>
    <row r="52" spans="1:6" ht="35.25" customHeight="1" x14ac:dyDescent="0.3">
      <c r="A52" s="98" t="s">
        <v>32</v>
      </c>
      <c r="B52" s="98"/>
      <c r="C52" s="98"/>
      <c r="D52" s="98"/>
      <c r="E52" s="98"/>
    </row>
    <row r="53" spans="1:6" ht="16.2" thickBot="1" x14ac:dyDescent="0.35">
      <c r="A53" s="8"/>
      <c r="B53" s="8"/>
      <c r="C53" s="8"/>
      <c r="D53" s="8"/>
      <c r="E53" s="9" t="s">
        <v>33</v>
      </c>
    </row>
    <row r="54" spans="1:6" ht="94.95" customHeight="1" thickBot="1" x14ac:dyDescent="0.35">
      <c r="A54" s="10" t="s">
        <v>34</v>
      </c>
      <c r="B54" s="10" t="s">
        <v>35</v>
      </c>
      <c r="C54" s="67" t="s">
        <v>36</v>
      </c>
      <c r="D54" s="69"/>
      <c r="E54" s="11" t="s">
        <v>9</v>
      </c>
    </row>
    <row r="55" spans="1:6" ht="16.2" thickBot="1" x14ac:dyDescent="0.35">
      <c r="A55" s="32">
        <v>1</v>
      </c>
      <c r="B55" s="33">
        <v>2</v>
      </c>
      <c r="C55" s="67">
        <v>3</v>
      </c>
      <c r="D55" s="69"/>
      <c r="E55" s="34">
        <v>4</v>
      </c>
    </row>
    <row r="56" spans="1:6" s="12" customFormat="1" ht="28.2" customHeight="1" thickBot="1" x14ac:dyDescent="0.35">
      <c r="A56" s="70" t="s">
        <v>37</v>
      </c>
      <c r="B56" s="71"/>
      <c r="C56" s="71"/>
      <c r="D56" s="71"/>
      <c r="E56" s="72"/>
    </row>
    <row r="57" spans="1:6" s="12" customFormat="1" ht="28.2" customHeight="1" thickBot="1" x14ac:dyDescent="0.35">
      <c r="A57" s="35" t="s">
        <v>38</v>
      </c>
      <c r="B57" s="36">
        <v>9150</v>
      </c>
      <c r="C57" s="61" t="s">
        <v>39</v>
      </c>
      <c r="D57" s="63"/>
      <c r="E57" s="23">
        <f>E58+E60+E62</f>
        <v>296400</v>
      </c>
    </row>
    <row r="58" spans="1:6" s="12" customFormat="1" ht="34.200000000000003" customHeight="1" thickBot="1" x14ac:dyDescent="0.35">
      <c r="A58" s="35"/>
      <c r="B58" s="36"/>
      <c r="C58" s="88" t="s">
        <v>40</v>
      </c>
      <c r="D58" s="89"/>
      <c r="E58" s="23">
        <f>E59</f>
        <v>146400</v>
      </c>
    </row>
    <row r="59" spans="1:6" s="12" customFormat="1" ht="28.2" customHeight="1" thickBot="1" x14ac:dyDescent="0.35">
      <c r="A59" s="37" t="s">
        <v>41</v>
      </c>
      <c r="B59" s="38"/>
      <c r="C59" s="73" t="s">
        <v>42</v>
      </c>
      <c r="D59" s="60"/>
      <c r="E59" s="39">
        <v>146400</v>
      </c>
    </row>
    <row r="60" spans="1:6" s="43" customFormat="1" ht="46.95" customHeight="1" thickBot="1" x14ac:dyDescent="0.35">
      <c r="A60" s="40"/>
      <c r="B60" s="41"/>
      <c r="C60" s="90" t="s">
        <v>43</v>
      </c>
      <c r="D60" s="91"/>
      <c r="E60" s="42">
        <f>E61</f>
        <v>100000</v>
      </c>
    </row>
    <row r="61" spans="1:6" s="12" customFormat="1" ht="28.95" customHeight="1" thickBot="1" x14ac:dyDescent="0.35">
      <c r="A61" s="37" t="s">
        <v>41</v>
      </c>
      <c r="B61" s="38"/>
      <c r="C61" s="73" t="s">
        <v>42</v>
      </c>
      <c r="D61" s="60"/>
      <c r="E61" s="39">
        <v>100000</v>
      </c>
    </row>
    <row r="62" spans="1:6" s="12" customFormat="1" ht="42.6" customHeight="1" thickBot="1" x14ac:dyDescent="0.35">
      <c r="A62" s="40"/>
      <c r="B62" s="41"/>
      <c r="C62" s="90" t="s">
        <v>44</v>
      </c>
      <c r="D62" s="91"/>
      <c r="E62" s="42">
        <f>E63</f>
        <v>50000</v>
      </c>
    </row>
    <row r="63" spans="1:6" s="12" customFormat="1" ht="28.95" customHeight="1" thickBot="1" x14ac:dyDescent="0.35">
      <c r="A63" s="37" t="s">
        <v>41</v>
      </c>
      <c r="B63" s="38"/>
      <c r="C63" s="73" t="s">
        <v>42</v>
      </c>
      <c r="D63" s="60"/>
      <c r="E63" s="39">
        <v>50000</v>
      </c>
    </row>
    <row r="64" spans="1:6" s="12" customFormat="1" ht="21.6" customHeight="1" thickBot="1" x14ac:dyDescent="0.35">
      <c r="A64" s="35" t="s">
        <v>45</v>
      </c>
      <c r="B64" s="36">
        <v>9770</v>
      </c>
      <c r="C64" s="61" t="s">
        <v>46</v>
      </c>
      <c r="D64" s="63"/>
      <c r="E64" s="23">
        <f>E65+E71+E73+E67+E69</f>
        <v>4591708</v>
      </c>
    </row>
    <row r="65" spans="1:5" s="12" customFormat="1" ht="80.400000000000006" customHeight="1" thickBot="1" x14ac:dyDescent="0.35">
      <c r="A65" s="35"/>
      <c r="B65" s="36"/>
      <c r="C65" s="74" t="s">
        <v>47</v>
      </c>
      <c r="D65" s="76"/>
      <c r="E65" s="23">
        <f>E66</f>
        <v>55200</v>
      </c>
    </row>
    <row r="66" spans="1:5" ht="22.95" customHeight="1" thickBot="1" x14ac:dyDescent="0.35">
      <c r="A66" s="37" t="s">
        <v>20</v>
      </c>
      <c r="B66" s="38"/>
      <c r="C66" s="73" t="s">
        <v>48</v>
      </c>
      <c r="D66" s="60"/>
      <c r="E66" s="39">
        <v>55200</v>
      </c>
    </row>
    <row r="67" spans="1:5" s="12" customFormat="1" ht="64.2" customHeight="1" thickBot="1" x14ac:dyDescent="0.35">
      <c r="A67" s="35"/>
      <c r="B67" s="36"/>
      <c r="C67" s="96" t="s">
        <v>49</v>
      </c>
      <c r="D67" s="97"/>
      <c r="E67" s="23">
        <f>E68</f>
        <v>806000</v>
      </c>
    </row>
    <row r="68" spans="1:5" ht="28.95" customHeight="1" thickBot="1" x14ac:dyDescent="0.35">
      <c r="A68" s="37" t="s">
        <v>20</v>
      </c>
      <c r="B68" s="38"/>
      <c r="C68" s="73" t="s">
        <v>48</v>
      </c>
      <c r="D68" s="60"/>
      <c r="E68" s="39">
        <v>806000</v>
      </c>
    </row>
    <row r="69" spans="1:5" ht="66.599999999999994" customHeight="1" thickBot="1" x14ac:dyDescent="0.35">
      <c r="A69" s="37"/>
      <c r="B69" s="38"/>
      <c r="C69" s="74" t="s">
        <v>50</v>
      </c>
      <c r="D69" s="76"/>
      <c r="E69" s="42">
        <f>E70</f>
        <v>100000</v>
      </c>
    </row>
    <row r="70" spans="1:5" ht="28.95" customHeight="1" thickBot="1" x14ac:dyDescent="0.35">
      <c r="A70" s="37" t="s">
        <v>41</v>
      </c>
      <c r="B70" s="38"/>
      <c r="C70" s="73" t="s">
        <v>42</v>
      </c>
      <c r="D70" s="60"/>
      <c r="E70" s="39">
        <v>100000</v>
      </c>
    </row>
    <row r="71" spans="1:5" ht="46.2" customHeight="1" thickBot="1" x14ac:dyDescent="0.35">
      <c r="A71" s="35"/>
      <c r="B71" s="36"/>
      <c r="C71" s="74" t="s">
        <v>51</v>
      </c>
      <c r="D71" s="76"/>
      <c r="E71" s="23">
        <f>E72</f>
        <v>3250000</v>
      </c>
    </row>
    <row r="72" spans="1:5" ht="21.6" customHeight="1" thickBot="1" x14ac:dyDescent="0.35">
      <c r="A72" s="37" t="s">
        <v>52</v>
      </c>
      <c r="B72" s="38"/>
      <c r="C72" s="73" t="s">
        <v>53</v>
      </c>
      <c r="D72" s="60"/>
      <c r="E72" s="39">
        <v>3250000</v>
      </c>
    </row>
    <row r="73" spans="1:5" ht="43.2" customHeight="1" thickBot="1" x14ac:dyDescent="0.35">
      <c r="A73" s="37"/>
      <c r="B73" s="38"/>
      <c r="C73" s="74" t="s">
        <v>54</v>
      </c>
      <c r="D73" s="76"/>
      <c r="E73" s="23">
        <f>E74</f>
        <v>380508</v>
      </c>
    </row>
    <row r="74" spans="1:5" ht="23.4" customHeight="1" thickBot="1" x14ac:dyDescent="0.35">
      <c r="A74" s="37" t="s">
        <v>52</v>
      </c>
      <c r="B74" s="38"/>
      <c r="C74" s="73" t="s">
        <v>53</v>
      </c>
      <c r="D74" s="60"/>
      <c r="E74" s="39">
        <f>350000+30508</f>
        <v>380508</v>
      </c>
    </row>
    <row r="75" spans="1:5" ht="66" customHeight="1" thickBot="1" x14ac:dyDescent="0.35">
      <c r="A75" s="35" t="s">
        <v>55</v>
      </c>
      <c r="B75" s="36">
        <v>9800</v>
      </c>
      <c r="C75" s="86" t="s">
        <v>56</v>
      </c>
      <c r="D75" s="87"/>
      <c r="E75" s="23">
        <f>E76+E78+E80+E84+E88+E86</f>
        <v>2678000</v>
      </c>
    </row>
    <row r="76" spans="1:5" ht="85.95" customHeight="1" thickBot="1" x14ac:dyDescent="0.35">
      <c r="A76" s="35"/>
      <c r="B76" s="36"/>
      <c r="C76" s="74" t="s">
        <v>61</v>
      </c>
      <c r="D76" s="76"/>
      <c r="E76" s="44">
        <f>E77</f>
        <v>400000</v>
      </c>
    </row>
    <row r="77" spans="1:5" ht="30" customHeight="1" thickBot="1" x14ac:dyDescent="0.35">
      <c r="A77" s="37" t="s">
        <v>57</v>
      </c>
      <c r="B77" s="38"/>
      <c r="C77" s="73" t="s">
        <v>12</v>
      </c>
      <c r="D77" s="60"/>
      <c r="E77" s="45">
        <v>400000</v>
      </c>
    </row>
    <row r="78" spans="1:5" ht="60.6" customHeight="1" thickBot="1" x14ac:dyDescent="0.35">
      <c r="A78" s="35"/>
      <c r="B78" s="36"/>
      <c r="C78" s="74" t="s">
        <v>58</v>
      </c>
      <c r="D78" s="76"/>
      <c r="E78" s="44">
        <f>E79</f>
        <v>578000</v>
      </c>
    </row>
    <row r="79" spans="1:5" ht="30" customHeight="1" thickBot="1" x14ac:dyDescent="0.35">
      <c r="A79" s="37" t="s">
        <v>57</v>
      </c>
      <c r="B79" s="38"/>
      <c r="C79" s="73" t="s">
        <v>12</v>
      </c>
      <c r="D79" s="60"/>
      <c r="E79" s="45">
        <v>578000</v>
      </c>
    </row>
    <row r="80" spans="1:5" ht="60" customHeight="1" thickBot="1" x14ac:dyDescent="0.35">
      <c r="A80" s="35"/>
      <c r="B80" s="36"/>
      <c r="C80" s="74" t="s">
        <v>69</v>
      </c>
      <c r="D80" s="76"/>
      <c r="E80" s="44">
        <f>E81</f>
        <v>700000</v>
      </c>
    </row>
    <row r="81" spans="1:5" ht="30" customHeight="1" thickBot="1" x14ac:dyDescent="0.35">
      <c r="A81" s="104" t="s">
        <v>57</v>
      </c>
      <c r="B81" s="101"/>
      <c r="C81" s="73" t="s">
        <v>12</v>
      </c>
      <c r="D81" s="60"/>
      <c r="E81" s="45">
        <f>500000+200000</f>
        <v>700000</v>
      </c>
    </row>
    <row r="82" spans="1:5" ht="18.600000000000001" customHeight="1" thickBot="1" x14ac:dyDescent="0.35">
      <c r="A82" s="105"/>
      <c r="B82" s="102"/>
      <c r="C82" s="99" t="s">
        <v>71</v>
      </c>
      <c r="D82" s="100"/>
      <c r="E82" s="45">
        <v>500000</v>
      </c>
    </row>
    <row r="83" spans="1:5" ht="18.600000000000001" customHeight="1" thickBot="1" x14ac:dyDescent="0.35">
      <c r="A83" s="106"/>
      <c r="B83" s="103"/>
      <c r="C83" s="99" t="s">
        <v>72</v>
      </c>
      <c r="D83" s="100"/>
      <c r="E83" s="45">
        <v>200000</v>
      </c>
    </row>
    <row r="84" spans="1:5" ht="64.2" customHeight="1" thickBot="1" x14ac:dyDescent="0.35">
      <c r="A84" s="35"/>
      <c r="B84" s="53"/>
      <c r="C84" s="74" t="s">
        <v>63</v>
      </c>
      <c r="D84" s="76"/>
      <c r="E84" s="44">
        <f>E85</f>
        <v>500000</v>
      </c>
    </row>
    <row r="85" spans="1:5" ht="30" customHeight="1" thickBot="1" x14ac:dyDescent="0.35">
      <c r="A85" s="37" t="s">
        <v>57</v>
      </c>
      <c r="B85" s="38"/>
      <c r="C85" s="73" t="s">
        <v>12</v>
      </c>
      <c r="D85" s="60"/>
      <c r="E85" s="45">
        <v>500000</v>
      </c>
    </row>
    <row r="86" spans="1:5" ht="68.400000000000006" customHeight="1" thickBot="1" x14ac:dyDescent="0.35">
      <c r="A86" s="35"/>
      <c r="B86" s="57"/>
      <c r="C86" s="74" t="s">
        <v>64</v>
      </c>
      <c r="D86" s="76"/>
      <c r="E86" s="44">
        <f>E87</f>
        <v>250000</v>
      </c>
    </row>
    <row r="87" spans="1:5" ht="30" customHeight="1" thickBot="1" x14ac:dyDescent="0.35">
      <c r="A87" s="37" t="s">
        <v>57</v>
      </c>
      <c r="B87" s="38"/>
      <c r="C87" s="73" t="s">
        <v>12</v>
      </c>
      <c r="D87" s="60"/>
      <c r="E87" s="45">
        <v>250000</v>
      </c>
    </row>
    <row r="88" spans="1:5" ht="52.2" customHeight="1" thickBot="1" x14ac:dyDescent="0.35">
      <c r="A88" s="35"/>
      <c r="B88" s="53"/>
      <c r="C88" s="93" t="s">
        <v>67</v>
      </c>
      <c r="D88" s="94"/>
      <c r="E88" s="44">
        <f>E89</f>
        <v>250000</v>
      </c>
    </row>
    <row r="89" spans="1:5" ht="30" customHeight="1" thickBot="1" x14ac:dyDescent="0.35">
      <c r="A89" s="37" t="s">
        <v>57</v>
      </c>
      <c r="B89" s="38"/>
      <c r="C89" s="73" t="s">
        <v>12</v>
      </c>
      <c r="D89" s="60"/>
      <c r="E89" s="45">
        <v>250000</v>
      </c>
    </row>
    <row r="90" spans="1:5" s="12" customFormat="1" ht="23.4" customHeight="1" thickBot="1" x14ac:dyDescent="0.35">
      <c r="A90" s="70" t="s">
        <v>59</v>
      </c>
      <c r="B90" s="71"/>
      <c r="C90" s="71"/>
      <c r="D90" s="71"/>
      <c r="E90" s="72"/>
    </row>
    <row r="91" spans="1:5" s="12" customFormat="1" ht="21.6" customHeight="1" thickBot="1" x14ac:dyDescent="0.35">
      <c r="A91" s="35" t="s">
        <v>45</v>
      </c>
      <c r="B91" s="36">
        <v>9770</v>
      </c>
      <c r="C91" s="61" t="s">
        <v>46</v>
      </c>
      <c r="D91" s="63"/>
      <c r="E91" s="23">
        <f>E92+E94</f>
        <v>1588900</v>
      </c>
    </row>
    <row r="92" spans="1:5" s="12" customFormat="1" ht="64.2" customHeight="1" thickBot="1" x14ac:dyDescent="0.35">
      <c r="A92" s="35"/>
      <c r="B92" s="36"/>
      <c r="C92" s="96" t="s">
        <v>49</v>
      </c>
      <c r="D92" s="97"/>
      <c r="E92" s="23">
        <f>E93</f>
        <v>1208900</v>
      </c>
    </row>
    <row r="93" spans="1:5" ht="28.95" customHeight="1" thickBot="1" x14ac:dyDescent="0.35">
      <c r="A93" s="37" t="s">
        <v>20</v>
      </c>
      <c r="B93" s="38"/>
      <c r="C93" s="73" t="s">
        <v>48</v>
      </c>
      <c r="D93" s="60"/>
      <c r="E93" s="39">
        <f>159036.02+1049863.98</f>
        <v>1208900</v>
      </c>
    </row>
    <row r="94" spans="1:5" ht="58.2" customHeight="1" thickBot="1" x14ac:dyDescent="0.35">
      <c r="A94" s="37"/>
      <c r="B94" s="38"/>
      <c r="C94" s="74" t="s">
        <v>60</v>
      </c>
      <c r="D94" s="76"/>
      <c r="E94" s="23">
        <f>E95</f>
        <v>380000</v>
      </c>
    </row>
    <row r="95" spans="1:5" ht="28.95" customHeight="1" thickBot="1" x14ac:dyDescent="0.35">
      <c r="A95" s="37" t="s">
        <v>20</v>
      </c>
      <c r="B95" s="38"/>
      <c r="C95" s="73" t="s">
        <v>48</v>
      </c>
      <c r="D95" s="60"/>
      <c r="E95" s="39">
        <v>380000</v>
      </c>
    </row>
    <row r="96" spans="1:5" ht="61.2" customHeight="1" thickBot="1" x14ac:dyDescent="0.35">
      <c r="A96" s="35" t="s">
        <v>55</v>
      </c>
      <c r="B96" s="36">
        <v>9800</v>
      </c>
      <c r="C96" s="86" t="s">
        <v>56</v>
      </c>
      <c r="D96" s="87"/>
      <c r="E96" s="23">
        <f>E99+E97</f>
        <v>272000</v>
      </c>
    </row>
    <row r="97" spans="1:6" ht="64.2" customHeight="1" thickBot="1" x14ac:dyDescent="0.35">
      <c r="A97" s="35"/>
      <c r="B97" s="57"/>
      <c r="C97" s="74" t="s">
        <v>58</v>
      </c>
      <c r="D97" s="76"/>
      <c r="E97" s="44">
        <f>E98</f>
        <v>22000</v>
      </c>
    </row>
    <row r="98" spans="1:6" ht="28.95" customHeight="1" thickBot="1" x14ac:dyDescent="0.35">
      <c r="A98" s="37" t="s">
        <v>57</v>
      </c>
      <c r="B98" s="38"/>
      <c r="C98" s="73" t="s">
        <v>12</v>
      </c>
      <c r="D98" s="60"/>
      <c r="E98" s="45">
        <v>22000</v>
      </c>
    </row>
    <row r="99" spans="1:6" ht="49.2" customHeight="1" thickBot="1" x14ac:dyDescent="0.35">
      <c r="A99" s="35"/>
      <c r="B99" s="36"/>
      <c r="C99" s="93" t="s">
        <v>66</v>
      </c>
      <c r="D99" s="94"/>
      <c r="E99" s="44">
        <f>E100</f>
        <v>250000</v>
      </c>
    </row>
    <row r="100" spans="1:6" ht="28.95" customHeight="1" thickBot="1" x14ac:dyDescent="0.35">
      <c r="A100" s="37" t="s">
        <v>57</v>
      </c>
      <c r="B100" s="38"/>
      <c r="C100" s="73" t="s">
        <v>12</v>
      </c>
      <c r="D100" s="60"/>
      <c r="E100" s="45">
        <v>250000</v>
      </c>
    </row>
    <row r="101" spans="1:6" ht="14.4" customHeight="1" thickBot="1" x14ac:dyDescent="0.35">
      <c r="A101" s="15"/>
      <c r="B101" s="38"/>
      <c r="C101" s="46"/>
      <c r="D101" s="47"/>
      <c r="E101" s="39"/>
    </row>
    <row r="102" spans="1:6" s="12" customFormat="1" ht="25.2" customHeight="1" thickBot="1" x14ac:dyDescent="0.35">
      <c r="A102" s="48" t="s">
        <v>28</v>
      </c>
      <c r="B102" s="49" t="s">
        <v>28</v>
      </c>
      <c r="C102" s="70" t="s">
        <v>29</v>
      </c>
      <c r="D102" s="72"/>
      <c r="E102" s="23">
        <f>E103+E104</f>
        <v>9427008</v>
      </c>
      <c r="F102" s="29"/>
    </row>
    <row r="103" spans="1:6" ht="18.600000000000001" thickBot="1" x14ac:dyDescent="0.35">
      <c r="A103" s="32" t="s">
        <v>28</v>
      </c>
      <c r="B103" s="33" t="s">
        <v>28</v>
      </c>
      <c r="C103" s="80" t="s">
        <v>30</v>
      </c>
      <c r="D103" s="82"/>
      <c r="E103" s="39">
        <f>E57+E64+E75</f>
        <v>7566108</v>
      </c>
      <c r="F103" s="29"/>
    </row>
    <row r="104" spans="1:6" ht="23.4" customHeight="1" thickBot="1" x14ac:dyDescent="0.35">
      <c r="A104" s="32" t="s">
        <v>28</v>
      </c>
      <c r="B104" s="33" t="s">
        <v>28</v>
      </c>
      <c r="C104" s="80" t="s">
        <v>31</v>
      </c>
      <c r="D104" s="82"/>
      <c r="E104" s="39">
        <f>E91+E96</f>
        <v>1860900</v>
      </c>
      <c r="F104" s="29"/>
    </row>
    <row r="105" spans="1:6" ht="18" x14ac:dyDescent="0.3">
      <c r="A105" s="50"/>
      <c r="B105" s="50"/>
    </row>
    <row r="108" spans="1:6" ht="18" x14ac:dyDescent="0.35">
      <c r="A108" s="51" t="s">
        <v>73</v>
      </c>
      <c r="B108" s="52"/>
      <c r="C108" s="52"/>
      <c r="D108" s="95" t="s">
        <v>74</v>
      </c>
      <c r="E108" s="95"/>
    </row>
    <row r="110" spans="1:6" ht="54" customHeight="1" x14ac:dyDescent="0.3"/>
    <row r="112" spans="1:6" ht="15.6" x14ac:dyDescent="0.3">
      <c r="A112" s="92"/>
      <c r="B112" s="92"/>
      <c r="C112" s="92"/>
      <c r="D112" s="92"/>
      <c r="E112" s="92"/>
    </row>
  </sheetData>
  <mergeCells count="97">
    <mergeCell ref="B35:D35"/>
    <mergeCell ref="C84:D84"/>
    <mergeCell ref="C85:D85"/>
    <mergeCell ref="C88:D88"/>
    <mergeCell ref="C76:D76"/>
    <mergeCell ref="C65:D65"/>
    <mergeCell ref="C66:D66"/>
    <mergeCell ref="C67:D67"/>
    <mergeCell ref="C68:D68"/>
    <mergeCell ref="C69:D69"/>
    <mergeCell ref="C70:D70"/>
    <mergeCell ref="C74:D74"/>
    <mergeCell ref="C75:D75"/>
    <mergeCell ref="C64:D64"/>
    <mergeCell ref="A52:E52"/>
    <mergeCell ref="C77:D77"/>
    <mergeCell ref="C97:D97"/>
    <mergeCell ref="C98:D98"/>
    <mergeCell ref="C81:D81"/>
    <mergeCell ref="A90:E90"/>
    <mergeCell ref="C91:D91"/>
    <mergeCell ref="C92:D92"/>
    <mergeCell ref="C82:D82"/>
    <mergeCell ref="C83:D83"/>
    <mergeCell ref="A81:A83"/>
    <mergeCell ref="B81:B83"/>
    <mergeCell ref="A112:E112"/>
    <mergeCell ref="C99:D99"/>
    <mergeCell ref="C100:D100"/>
    <mergeCell ref="C102:D102"/>
    <mergeCell ref="C103:D103"/>
    <mergeCell ref="C104:D104"/>
    <mergeCell ref="D108:E108"/>
    <mergeCell ref="C95:D95"/>
    <mergeCell ref="C89:D89"/>
    <mergeCell ref="C86:D86"/>
    <mergeCell ref="C87:D87"/>
    <mergeCell ref="C78:D78"/>
    <mergeCell ref="C79:D79"/>
    <mergeCell ref="C80:D80"/>
    <mergeCell ref="C96:D96"/>
    <mergeCell ref="C54:D54"/>
    <mergeCell ref="C55:D55"/>
    <mergeCell ref="A56:E56"/>
    <mergeCell ref="C57:D57"/>
    <mergeCell ref="C58:D58"/>
    <mergeCell ref="C59:D59"/>
    <mergeCell ref="C60:D60"/>
    <mergeCell ref="C61:D61"/>
    <mergeCell ref="C62:D62"/>
    <mergeCell ref="C63:D63"/>
    <mergeCell ref="C71:D71"/>
    <mergeCell ref="C72:D72"/>
    <mergeCell ref="C73:D73"/>
    <mergeCell ref="C93:D93"/>
    <mergeCell ref="C94:D94"/>
    <mergeCell ref="B51:D51"/>
    <mergeCell ref="B37:D37"/>
    <mergeCell ref="B38:D38"/>
    <mergeCell ref="B39:D39"/>
    <mergeCell ref="B40:D40"/>
    <mergeCell ref="B41:D41"/>
    <mergeCell ref="B42:D42"/>
    <mergeCell ref="A43:E43"/>
    <mergeCell ref="B44:D44"/>
    <mergeCell ref="B48:D48"/>
    <mergeCell ref="B49:D49"/>
    <mergeCell ref="B50:D50"/>
    <mergeCell ref="B45:D45"/>
    <mergeCell ref="B46:D46"/>
    <mergeCell ref="B28:D28"/>
    <mergeCell ref="B29:D29"/>
    <mergeCell ref="B32:D32"/>
    <mergeCell ref="B33:D33"/>
    <mergeCell ref="B30:D30"/>
    <mergeCell ref="B31:D31"/>
    <mergeCell ref="B23:D23"/>
    <mergeCell ref="B24:D24"/>
    <mergeCell ref="B25:D25"/>
    <mergeCell ref="B26:D26"/>
    <mergeCell ref="B27:D27"/>
    <mergeCell ref="B36:D36"/>
    <mergeCell ref="B20:D20"/>
    <mergeCell ref="A6:E6"/>
    <mergeCell ref="A7:E7"/>
    <mergeCell ref="A8:E8"/>
    <mergeCell ref="A10:E10"/>
    <mergeCell ref="B13:D13"/>
    <mergeCell ref="B14:D14"/>
    <mergeCell ref="A15:E15"/>
    <mergeCell ref="B16:D16"/>
    <mergeCell ref="B17:D17"/>
    <mergeCell ref="B18:D18"/>
    <mergeCell ref="B19:D19"/>
    <mergeCell ref="B34:D34"/>
    <mergeCell ref="B21:D21"/>
    <mergeCell ref="B22:D22"/>
  </mergeCells>
  <pageMargins left="1.1811023622047245" right="0.39370078740157483" top="0.78740157480314965" bottom="0.78740157480314965" header="0" footer="0"/>
  <pageSetup paperSize="9" scale="65" fitToHeight="3" orientation="portrait" verticalDpi="0" r:id="rId1"/>
  <headerFooter differentFirst="1">
    <oddHeader>&amp;C
&amp;P&amp;R
Продовження додатка 4</oddHeader>
  </headerFooter>
  <rowBreaks count="2" manualBreakCount="2">
    <brk id="74" max="4" man="1"/>
    <brk id="9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01.08 №22-62</vt:lpstr>
      <vt:lpstr>'сесія 01.08 №22-62'!Заголовки_для_друку</vt:lpstr>
      <vt:lpstr>'сесія 01.08 №22-62'!Область_друку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2025-08-01T10:13:12Z</cp:lastPrinted>
  <dcterms:created xsi:type="dcterms:W3CDTF">2025-05-06T12:14:51Z</dcterms:created>
  <dcterms:modified xsi:type="dcterms:W3CDTF">2025-08-01T10:13:27Z</dcterms:modified>
</cp:coreProperties>
</file>